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ртём\Downloads\"/>
    </mc:Choice>
  </mc:AlternateContent>
  <xr:revisionPtr revIDLastSave="0" documentId="13_ncr:1_{BEA5C257-AE09-45B8-8108-B86EF6C5A733}" xr6:coauthVersionLast="47" xr6:coauthVersionMax="47" xr10:uidLastSave="{00000000-0000-0000-0000-000000000000}"/>
  <bookViews>
    <workbookView xWindow="-120" yWindow="-120" windowWidth="29040" windowHeight="15840" xr2:uid="{708E0B27-8698-46A8-A599-4BFC35F68AB1}"/>
  </bookViews>
  <sheets>
    <sheet name="План по Менеджерам с потребност" sheetId="1" r:id="rId1"/>
  </sheets>
  <definedNames>
    <definedName name="_xlnm._FilterDatabase" localSheetId="0" hidden="1">'План по Менеджерам с потребност'!$C$6:$S$37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G16" i="1"/>
  <c r="G31" i="1"/>
  <c r="G20" i="1"/>
  <c r="G19" i="1"/>
  <c r="G18" i="1"/>
  <c r="G17" i="1"/>
  <c r="D4" i="1"/>
  <c r="E4" i="1" s="1"/>
  <c r="D3" i="1"/>
  <c r="E3" i="1" s="1"/>
  <c r="G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Хасаншин Рафаэль Рафикович</author>
  </authors>
  <commentList>
    <comment ref="G9" authorId="0" shapeId="0" xr:uid="{578ACA5C-68C6-4B5C-82EC-B4906F0FDA8B}">
      <text>
        <r>
          <rPr>
            <b/>
            <sz val="9"/>
            <color indexed="81"/>
            <rFont val="Tahoma"/>
            <family val="2"/>
            <charset val="204"/>
          </rPr>
          <t>Хасаншин Рафаэль Рафикович:</t>
        </r>
        <r>
          <rPr>
            <sz val="9"/>
            <color indexed="81"/>
            <rFont val="Tahoma"/>
            <family val="2"/>
            <charset val="204"/>
          </rPr>
          <t xml:space="preserve">
Уточнить площадь</t>
        </r>
      </text>
    </comment>
  </commentList>
</comments>
</file>

<file path=xl/sharedStrings.xml><?xml version="1.0" encoding="utf-8"?>
<sst xmlns="http://schemas.openxmlformats.org/spreadsheetml/2006/main" count="131" uniqueCount="80">
  <si>
    <t>Цель по экономии в 2023г.</t>
  </si>
  <si>
    <t>Значение</t>
  </si>
  <si>
    <t>Сумма</t>
  </si>
  <si>
    <t>руб/м2 
(363 401,84 м2.)</t>
  </si>
  <si>
    <t>Max 10%</t>
  </si>
  <si>
    <t>Min 7,5%</t>
  </si>
  <si>
    <t>№ п/п</t>
  </si>
  <si>
    <t>Объект</t>
  </si>
  <si>
    <t>Секции</t>
  </si>
  <si>
    <t>Этажи</t>
  </si>
  <si>
    <t>Квартиры</t>
  </si>
  <si>
    <t>Общая площадь</t>
  </si>
  <si>
    <t>Коммерческая площадь</t>
  </si>
  <si>
    <t>Площадь АС</t>
  </si>
  <si>
    <t>м/мест</t>
  </si>
  <si>
    <t>Заказчик</t>
  </si>
  <si>
    <t>Срок предоставления ТЗ и потребностей в объемах</t>
  </si>
  <si>
    <t>Начало строительства</t>
  </si>
  <si>
    <t>Начало финансирования</t>
  </si>
  <si>
    <t xml:space="preserve">Срок получения заключения ИГСН </t>
  </si>
  <si>
    <t xml:space="preserve">Срок
ввода в эксплуатацию </t>
  </si>
  <si>
    <t>Срок передачи дольщикам</t>
  </si>
  <si>
    <t>Менеджер по работе с партнерами</t>
  </si>
  <si>
    <t>ООО "СК "УнистройДом-4"</t>
  </si>
  <si>
    <t>Беженцев А.Ю.</t>
  </si>
  <si>
    <t>ООО "СК "УнистройДом"</t>
  </si>
  <si>
    <t>ООО "СтройУслуги"</t>
  </si>
  <si>
    <t>Никешина О.А.</t>
  </si>
  <si>
    <t>Пермь_Ладожская (ЖД №2.1)</t>
  </si>
  <si>
    <t>ООО "УнистройПермь"</t>
  </si>
  <si>
    <t>Хайруллин И.Р.</t>
  </si>
  <si>
    <t>Пермь_Ладожская (ЖД №2.2)</t>
  </si>
  <si>
    <t>ООО "УНИСТРОЙРЕГИОН-1"</t>
  </si>
  <si>
    <t>1</t>
  </si>
  <si>
    <t>6</t>
  </si>
  <si>
    <t>10-18</t>
  </si>
  <si>
    <t>6-7</t>
  </si>
  <si>
    <t>ООО "СК "УнистройДом-1"</t>
  </si>
  <si>
    <t>Большаков Е.В.</t>
  </si>
  <si>
    <t>ООО "СтройУслуги-5"</t>
  </si>
  <si>
    <t>6-7-8</t>
  </si>
  <si>
    <t>ООО "УНИСТРОЙРЕГИОН"</t>
  </si>
  <si>
    <t>Гвардейская (ЖД №2)</t>
  </si>
  <si>
    <t>9</t>
  </si>
  <si>
    <t>Жуковка (ЖД №1)</t>
  </si>
  <si>
    <t>Гвардейская (ЖД №1)</t>
  </si>
  <si>
    <t>Ответсвенный от техзаказчика</t>
  </si>
  <si>
    <t>Юсупов И.А.</t>
  </si>
  <si>
    <t>Хайртдинов И.И.</t>
  </si>
  <si>
    <t>Бакеев Т.Р.</t>
  </si>
  <si>
    <t>Газизов Л.Ф.</t>
  </si>
  <si>
    <t>Арсентьев Р.С.</t>
  </si>
  <si>
    <t>Панасенко Д.В.</t>
  </si>
  <si>
    <t>Лукашевич Е.В.</t>
  </si>
  <si>
    <t>Срок публикации на сайте</t>
  </si>
  <si>
    <t>Санкт-Петербург_Сестрорецк (ЖД №1.3)</t>
  </si>
  <si>
    <t>Санкт-Петербург_Сестрорецк (ЖД №1.4)</t>
  </si>
  <si>
    <t>Санкт-Петербург_Сестрорецк (ЖД №1.5)</t>
  </si>
  <si>
    <t>Санкт-Петербург_Сестрорецк (ЖД №1.6)</t>
  </si>
  <si>
    <t>Санкт-Петербург_Сестрорецк (ЖД №1.7)</t>
  </si>
  <si>
    <t>Санкт-Петербург_Сестрорецк (ЖД №1.8)</t>
  </si>
  <si>
    <t>Санкт-Петербург_Сестрорецк (ЖД №1.1)</t>
  </si>
  <si>
    <t>Санкт-Петербург_Сестрорецк (ЖД №1.2)</t>
  </si>
  <si>
    <t>Санкт-Петербург_Сестрорецк (ЖД №1.9)</t>
  </si>
  <si>
    <t>Санкт-Петербург_Сестрорецк (ЖД №1.10)</t>
  </si>
  <si>
    <t>Екатеринбург_ВИЗ (С №1)</t>
  </si>
  <si>
    <t>Екатеринбург_ВИЗ (С №2)</t>
  </si>
  <si>
    <t>Екатеринбург_Парковый квартал (С №14)</t>
  </si>
  <si>
    <t>Екатеринбург_Парковый квартал (С №15)</t>
  </si>
  <si>
    <t>ЖК Арт Сити ЖД №16</t>
  </si>
  <si>
    <t>ЖК Арт Сити АС №1</t>
  </si>
  <si>
    <t>ЖК Аквамарин АС №1</t>
  </si>
  <si>
    <t>ЖК Статум ЖД №2</t>
  </si>
  <si>
    <t>ЖК Царёво-2 ЖД №1.1</t>
  </si>
  <si>
    <t>ЖК Царёво-2 ЖД №1.2</t>
  </si>
  <si>
    <t>ЖК Лето ЖД №6</t>
  </si>
  <si>
    <t>ЖК Атмосфера ЖД №3.1</t>
  </si>
  <si>
    <t>ЖК Атмосфера ЖД №3.2</t>
  </si>
  <si>
    <t>ЖК Весна-2 ЖД №1</t>
  </si>
  <si>
    <t>Тольятти_Южный бульвар- 2 ЖД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</si>
</sst>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F800]dddd\,\ mmmm\ dd\,\ yyyy"/>
    <numFmt numFmtId="165" formatCode="#,##0_ ;[Red]\-#,##0\ "/>
    <numFmt numFmtId="166" formatCode="#,##0.00_ ;[Red]\-#,##0.00\ "/>
    <numFmt numFmtId="167" formatCode="#,##0.0"/>
    <numFmt numFmtId="168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color rgb="FFFF000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/>
    </xf>
    <xf numFmtId="9" fontId="4" fillId="2" borderId="0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9" fontId="4" fillId="2" borderId="1" xfId="2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168" fontId="6" fillId="2" borderId="1" xfId="3" applyNumberFormat="1" applyFont="1" applyFill="1" applyBorder="1" applyAlignment="1">
      <alignment horizontal="center" vertical="center"/>
    </xf>
    <xf numFmtId="14" fontId="6" fillId="2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165" fontId="6" fillId="2" borderId="0" xfId="3" applyNumberFormat="1" applyFont="1" applyFill="1" applyAlignment="1">
      <alignment horizontal="center" vertical="center"/>
    </xf>
    <xf numFmtId="166" fontId="6" fillId="2" borderId="0" xfId="3" applyNumberFormat="1" applyFont="1" applyFill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7" fontId="6" fillId="2" borderId="0" xfId="3" applyNumberFormat="1" applyFont="1" applyFill="1" applyAlignment="1">
      <alignment horizontal="center" vertical="center" wrapText="1"/>
    </xf>
    <xf numFmtId="164" fontId="6" fillId="2" borderId="0" xfId="3" applyNumberFormat="1" applyFont="1" applyFill="1" applyAlignment="1">
      <alignment horizontal="center" vertical="center" wrapText="1"/>
    </xf>
    <xf numFmtId="168" fontId="6" fillId="2" borderId="0" xfId="3" applyNumberFormat="1" applyFont="1" applyFill="1" applyAlignment="1">
      <alignment horizontal="center" vertical="center"/>
    </xf>
    <xf numFmtId="14" fontId="6" fillId="2" borderId="0" xfId="3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9" fillId="2" borderId="1" xfId="3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64" fontId="9" fillId="2" borderId="7" xfId="3" applyNumberFormat="1" applyFont="1" applyFill="1" applyBorder="1" applyAlignment="1">
      <alignment horizontal="center" vertical="center" wrapText="1"/>
    </xf>
    <xf numFmtId="168" fontId="6" fillId="2" borderId="7" xfId="3" applyNumberFormat="1" applyFont="1" applyFill="1" applyBorder="1" applyAlignment="1">
      <alignment horizontal="center" vertical="center"/>
    </xf>
    <xf numFmtId="14" fontId="6" fillId="2" borderId="7" xfId="3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" fontId="2" fillId="2" borderId="0" xfId="0" applyNumberFormat="1" applyFont="1" applyFill="1"/>
    <xf numFmtId="0" fontId="0" fillId="2" borderId="0" xfId="0" applyFill="1"/>
    <xf numFmtId="0" fontId="2" fillId="2" borderId="9" xfId="0" applyFont="1" applyFill="1" applyBorder="1" applyAlignment="1">
      <alignment horizontal="center" vertical="center" wrapText="1"/>
    </xf>
    <xf numFmtId="167" fontId="6" fillId="2" borderId="10" xfId="3" applyNumberFormat="1" applyFont="1" applyFill="1" applyBorder="1" applyAlignment="1">
      <alignment horizontal="center" vertical="center" wrapText="1"/>
    </xf>
    <xf numFmtId="0" fontId="6" fillId="2" borderId="11" xfId="3" applyFont="1" applyFill="1" applyBorder="1" applyAlignment="1">
      <alignment horizontal="center" vertical="center" wrapText="1"/>
    </xf>
    <xf numFmtId="166" fontId="6" fillId="2" borderId="12" xfId="3" applyNumberFormat="1" applyFont="1" applyFill="1" applyBorder="1" applyAlignment="1">
      <alignment horizontal="center" vertical="center"/>
    </xf>
    <xf numFmtId="166" fontId="6" fillId="2" borderId="13" xfId="3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left" vertical="center"/>
    </xf>
    <xf numFmtId="165" fontId="10" fillId="2" borderId="1" xfId="3" applyNumberFormat="1" applyFont="1" applyFill="1" applyBorder="1" applyAlignment="1">
      <alignment horizontal="center" vertical="center"/>
    </xf>
    <xf numFmtId="49" fontId="10" fillId="2" borderId="1" xfId="3" applyNumberFormat="1" applyFont="1" applyFill="1" applyBorder="1" applyAlignment="1">
      <alignment horizontal="center" vertical="center"/>
    </xf>
    <xf numFmtId="4" fontId="10" fillId="2" borderId="1" xfId="3" applyNumberFormat="1" applyFont="1" applyFill="1" applyBorder="1" applyAlignment="1">
      <alignment horizontal="center" vertical="center"/>
    </xf>
    <xf numFmtId="166" fontId="10" fillId="2" borderId="1" xfId="3" applyNumberFormat="1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7" fontId="10" fillId="2" borderId="6" xfId="3" applyNumberFormat="1" applyFont="1" applyFill="1" applyBorder="1" applyAlignment="1">
      <alignment horizontal="center" vertical="center"/>
    </xf>
    <xf numFmtId="3" fontId="10" fillId="2" borderId="1" xfId="3" applyNumberFormat="1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/>
    </xf>
    <xf numFmtId="0" fontId="11" fillId="2" borderId="7" xfId="3" applyFont="1" applyFill="1" applyBorder="1" applyAlignment="1">
      <alignment horizontal="left" vertical="center"/>
    </xf>
    <xf numFmtId="165" fontId="10" fillId="2" borderId="7" xfId="3" applyNumberFormat="1" applyFont="1" applyFill="1" applyBorder="1" applyAlignment="1">
      <alignment horizontal="center" vertical="center"/>
    </xf>
    <xf numFmtId="4" fontId="10" fillId="2" borderId="7" xfId="3" applyNumberFormat="1" applyFont="1" applyFill="1" applyBorder="1" applyAlignment="1">
      <alignment horizontal="center" vertical="center"/>
    </xf>
    <xf numFmtId="166" fontId="10" fillId="2" borderId="7" xfId="3" applyNumberFormat="1" applyFont="1" applyFill="1" applyBorder="1" applyAlignment="1">
      <alignment horizontal="center" vertical="center"/>
    </xf>
    <xf numFmtId="3" fontId="10" fillId="2" borderId="7" xfId="3" applyNumberFormat="1" applyFont="1" applyFill="1" applyBorder="1" applyAlignment="1">
      <alignment horizontal="center" vertical="center"/>
    </xf>
    <xf numFmtId="17" fontId="10" fillId="2" borderId="8" xfId="3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3" xr:uid="{623C5F0D-77AE-4152-B7B5-662501F61A7D}"/>
    <cellStyle name="Процентный" xfId="2" builtinId="5"/>
    <cellStyle name="Финансовый" xfId="1" builtinId="3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ECC6E-6CE0-40E0-8F95-AEBECC917950}">
  <sheetPr>
    <tabColor rgb="FFFFFF00"/>
  </sheetPr>
  <dimension ref="B1:U37"/>
  <sheetViews>
    <sheetView tabSelected="1" zoomScaleNormal="100" workbookViewId="0">
      <pane xSplit="3" topLeftCell="D1" activePane="topRight" state="frozen"/>
      <selection pane="topRight" activeCell="B7" sqref="B7:B36"/>
    </sheetView>
  </sheetViews>
  <sheetFormatPr defaultRowHeight="15" outlineLevelCol="1" x14ac:dyDescent="0.25"/>
  <cols>
    <col min="1" max="1" width="2.7109375" style="1" customWidth="1"/>
    <col min="2" max="2" width="4.7109375" style="21" customWidth="1"/>
    <col min="3" max="3" width="50.5703125" style="21" customWidth="1"/>
    <col min="4" max="4" width="8.140625" style="21" hidden="1" customWidth="1" outlineLevel="1"/>
    <col min="5" max="5" width="7.85546875" style="21" hidden="1" customWidth="1" outlineLevel="1"/>
    <col min="6" max="6" width="6" style="21" hidden="1" customWidth="1" outlineLevel="1"/>
    <col min="7" max="7" width="10.140625" style="22" hidden="1" customWidth="1" outlineLevel="1"/>
    <col min="8" max="8" width="14.140625" style="22" customWidth="1" collapsed="1"/>
    <col min="9" max="9" width="9.28515625" style="22" customWidth="1"/>
    <col min="10" max="10" width="6.140625" style="22" customWidth="1" outlineLevel="1"/>
    <col min="11" max="11" width="14.140625" style="22" customWidth="1" outlineLevel="1"/>
    <col min="12" max="12" width="23.7109375" style="24" hidden="1" customWidth="1" outlineLevel="1"/>
    <col min="13" max="13" width="20" style="25" hidden="1" customWidth="1" outlineLevel="1"/>
    <col min="14" max="14" width="13.85546875" style="21" hidden="1" customWidth="1"/>
    <col min="15" max="15" width="17" style="21" hidden="1" customWidth="1" outlineLevel="1"/>
    <col min="16" max="16" width="0.7109375" style="21" hidden="1" customWidth="1" outlineLevel="1"/>
    <col min="17" max="17" width="13.5703125" style="21" hidden="1" customWidth="1" collapsed="1"/>
    <col min="18" max="18" width="12" style="21" hidden="1" customWidth="1"/>
    <col min="19" max="19" width="15.140625" style="21" hidden="1" customWidth="1"/>
    <col min="20" max="20" width="15.7109375" style="22" hidden="1" customWidth="1"/>
    <col min="21" max="16384" width="9.140625" style="1"/>
  </cols>
  <sheetData>
    <row r="1" spans="2:20" ht="31.5" hidden="1" customHeight="1" x14ac:dyDescent="0.25">
      <c r="C1" s="2" t="s">
        <v>0</v>
      </c>
      <c r="D1" s="3">
        <v>363401.84</v>
      </c>
      <c r="E1" s="4"/>
      <c r="F1" s="5"/>
    </row>
    <row r="2" spans="2:20" ht="32.25" hidden="1" customHeight="1" x14ac:dyDescent="0.25">
      <c r="C2" s="6" t="s">
        <v>1</v>
      </c>
      <c r="D2" s="7" t="s">
        <v>2</v>
      </c>
      <c r="E2" s="8" t="s">
        <v>3</v>
      </c>
      <c r="F2" s="5"/>
    </row>
    <row r="3" spans="2:20" ht="28.5" hidden="1" customHeight="1" x14ac:dyDescent="0.25">
      <c r="C3" s="7" t="s">
        <v>4</v>
      </c>
      <c r="D3" s="9" t="e">
        <f>#REF!*10%</f>
        <v>#REF!</v>
      </c>
      <c r="E3" s="10" t="e">
        <f>D3/D1</f>
        <v>#REF!</v>
      </c>
      <c r="F3" s="5"/>
    </row>
    <row r="4" spans="2:20" ht="25.5" hidden="1" customHeight="1" x14ac:dyDescent="0.25">
      <c r="C4" s="7" t="s">
        <v>5</v>
      </c>
      <c r="D4" s="9" t="e">
        <f>#REF!*7.5%</f>
        <v>#REF!</v>
      </c>
      <c r="E4" s="10" t="e">
        <f>D4/D1</f>
        <v>#REF!</v>
      </c>
      <c r="F4" s="5"/>
    </row>
    <row r="5" spans="2:20" ht="15.75" thickBot="1" x14ac:dyDescent="0.3"/>
    <row r="6" spans="2:20" ht="61.5" customHeight="1" x14ac:dyDescent="0.25">
      <c r="B6" s="43" t="s">
        <v>6</v>
      </c>
      <c r="C6" s="44" t="s">
        <v>7</v>
      </c>
      <c r="D6" s="45" t="s">
        <v>8</v>
      </c>
      <c r="E6" s="45" t="s">
        <v>9</v>
      </c>
      <c r="F6" s="45" t="s">
        <v>10</v>
      </c>
      <c r="G6" s="45" t="s">
        <v>11</v>
      </c>
      <c r="H6" s="45" t="s">
        <v>12</v>
      </c>
      <c r="I6" s="45" t="s">
        <v>13</v>
      </c>
      <c r="J6" s="45" t="s">
        <v>14</v>
      </c>
      <c r="K6" s="46" t="s">
        <v>54</v>
      </c>
      <c r="L6" s="38" t="s">
        <v>15</v>
      </c>
      <c r="M6" s="28" t="s">
        <v>16</v>
      </c>
      <c r="N6" s="27" t="s">
        <v>17</v>
      </c>
      <c r="O6" s="27" t="s">
        <v>18</v>
      </c>
      <c r="P6" s="27" t="s">
        <v>19</v>
      </c>
      <c r="Q6" s="27" t="s">
        <v>20</v>
      </c>
      <c r="R6" s="27" t="s">
        <v>21</v>
      </c>
      <c r="S6" s="27" t="s">
        <v>22</v>
      </c>
      <c r="T6" s="29" t="s">
        <v>46</v>
      </c>
    </row>
    <row r="7" spans="2:20" ht="21.75" customHeight="1" x14ac:dyDescent="0.25">
      <c r="B7" s="47">
        <v>1</v>
      </c>
      <c r="C7" s="48" t="s">
        <v>69</v>
      </c>
      <c r="D7" s="49">
        <v>2</v>
      </c>
      <c r="E7" s="50" t="s">
        <v>35</v>
      </c>
      <c r="F7" s="49">
        <v>115</v>
      </c>
      <c r="G7" s="51">
        <v>30221</v>
      </c>
      <c r="H7" s="52">
        <v>10372.039999999999</v>
      </c>
      <c r="I7" s="52">
        <v>11715.73</v>
      </c>
      <c r="J7" s="53">
        <v>382</v>
      </c>
      <c r="K7" s="54">
        <v>45017</v>
      </c>
      <c r="L7" s="39" t="s">
        <v>26</v>
      </c>
      <c r="M7" s="23">
        <v>44956</v>
      </c>
      <c r="N7" s="11">
        <v>44958</v>
      </c>
      <c r="O7" s="12">
        <v>44973</v>
      </c>
      <c r="P7" s="12">
        <v>45612</v>
      </c>
      <c r="Q7" s="12">
        <v>45627</v>
      </c>
      <c r="R7" s="12">
        <v>45648</v>
      </c>
      <c r="S7" s="26" t="s">
        <v>27</v>
      </c>
      <c r="T7" s="30" t="s">
        <v>49</v>
      </c>
    </row>
    <row r="8" spans="2:20" x14ac:dyDescent="0.25">
      <c r="B8" s="47">
        <v>2</v>
      </c>
      <c r="C8" s="48" t="s">
        <v>70</v>
      </c>
      <c r="D8" s="49">
        <v>1</v>
      </c>
      <c r="E8" s="49">
        <v>9</v>
      </c>
      <c r="F8" s="53"/>
      <c r="G8" s="52">
        <v>35848.1</v>
      </c>
      <c r="H8" s="52">
        <v>3206.2</v>
      </c>
      <c r="I8" s="52">
        <v>32641.9</v>
      </c>
      <c r="J8" s="55">
        <v>914</v>
      </c>
      <c r="K8" s="54">
        <v>45017</v>
      </c>
      <c r="L8" s="39" t="s">
        <v>26</v>
      </c>
      <c r="M8" s="23">
        <v>44956</v>
      </c>
      <c r="N8" s="11">
        <v>44958</v>
      </c>
      <c r="O8" s="12">
        <v>44973</v>
      </c>
      <c r="P8" s="12">
        <v>45459</v>
      </c>
      <c r="Q8" s="12">
        <v>45474</v>
      </c>
      <c r="R8" s="12">
        <v>45495</v>
      </c>
      <c r="S8" s="26" t="s">
        <v>27</v>
      </c>
      <c r="T8" s="30" t="s">
        <v>49</v>
      </c>
    </row>
    <row r="9" spans="2:20" x14ac:dyDescent="0.25">
      <c r="B9" s="47">
        <v>3</v>
      </c>
      <c r="C9" s="48" t="s">
        <v>71</v>
      </c>
      <c r="D9" s="49">
        <v>1</v>
      </c>
      <c r="E9" s="49">
        <v>7</v>
      </c>
      <c r="F9" s="49"/>
      <c r="G9" s="52">
        <v>20000</v>
      </c>
      <c r="H9" s="52">
        <v>532.9</v>
      </c>
      <c r="I9" s="52"/>
      <c r="J9" s="53">
        <v>773</v>
      </c>
      <c r="K9" s="54">
        <v>45017</v>
      </c>
      <c r="L9" s="39" t="s">
        <v>23</v>
      </c>
      <c r="M9" s="23">
        <v>44946</v>
      </c>
      <c r="N9" s="11">
        <v>44986</v>
      </c>
      <c r="O9" s="12">
        <v>45001</v>
      </c>
      <c r="P9" s="12">
        <v>45429</v>
      </c>
      <c r="Q9" s="12">
        <v>45444</v>
      </c>
      <c r="R9" s="12">
        <v>45465</v>
      </c>
      <c r="S9" s="26" t="s">
        <v>24</v>
      </c>
      <c r="T9" s="30" t="s">
        <v>47</v>
      </c>
    </row>
    <row r="10" spans="2:20" x14ac:dyDescent="0.25">
      <c r="B10" s="47">
        <v>4</v>
      </c>
      <c r="C10" s="56" t="s">
        <v>72</v>
      </c>
      <c r="D10" s="49"/>
      <c r="E10" s="49">
        <v>7</v>
      </c>
      <c r="F10" s="49">
        <v>272</v>
      </c>
      <c r="G10" s="51">
        <v>26049.95</v>
      </c>
      <c r="H10" s="52">
        <v>18319.47</v>
      </c>
      <c r="I10" s="52">
        <v>3064.69</v>
      </c>
      <c r="J10" s="53">
        <v>159</v>
      </c>
      <c r="K10" s="54">
        <v>45017</v>
      </c>
      <c r="L10" s="39" t="s">
        <v>39</v>
      </c>
      <c r="M10" s="23">
        <v>44972</v>
      </c>
      <c r="N10" s="11">
        <v>44986</v>
      </c>
      <c r="O10" s="12">
        <v>45001</v>
      </c>
      <c r="P10" s="12">
        <v>45794</v>
      </c>
      <c r="Q10" s="12">
        <v>45809</v>
      </c>
      <c r="R10" s="12">
        <v>45830</v>
      </c>
      <c r="S10" s="26" t="s">
        <v>27</v>
      </c>
      <c r="T10" s="30" t="s">
        <v>49</v>
      </c>
    </row>
    <row r="11" spans="2:20" x14ac:dyDescent="0.25">
      <c r="B11" s="47">
        <v>5</v>
      </c>
      <c r="C11" s="48" t="s">
        <v>73</v>
      </c>
      <c r="D11" s="49">
        <v>13</v>
      </c>
      <c r="E11" s="50" t="s">
        <v>40</v>
      </c>
      <c r="F11" s="49">
        <v>186</v>
      </c>
      <c r="G11" s="51">
        <v>10961.62332358869</v>
      </c>
      <c r="H11" s="52">
        <v>8724.4500000000007</v>
      </c>
      <c r="I11" s="52"/>
      <c r="J11" s="53"/>
      <c r="K11" s="54">
        <v>45017</v>
      </c>
      <c r="L11" s="39"/>
      <c r="M11" s="23"/>
      <c r="N11" s="11"/>
      <c r="O11" s="12"/>
      <c r="P11" s="12"/>
      <c r="Q11" s="12"/>
      <c r="R11" s="12"/>
      <c r="S11" s="26"/>
      <c r="T11" s="30"/>
    </row>
    <row r="12" spans="2:20" x14ac:dyDescent="0.25">
      <c r="B12" s="47">
        <v>6</v>
      </c>
      <c r="C12" s="48" t="s">
        <v>74</v>
      </c>
      <c r="D12" s="49">
        <v>13</v>
      </c>
      <c r="E12" s="49" t="s">
        <v>40</v>
      </c>
      <c r="F12" s="49">
        <v>308</v>
      </c>
      <c r="G12" s="51">
        <v>17236.376676411383</v>
      </c>
      <c r="H12" s="52">
        <v>13718.579999999998</v>
      </c>
      <c r="I12" s="52"/>
      <c r="J12" s="53"/>
      <c r="K12" s="54">
        <v>45017</v>
      </c>
      <c r="L12" s="39"/>
      <c r="M12" s="23"/>
      <c r="N12" s="11"/>
      <c r="O12" s="12"/>
      <c r="P12" s="12"/>
      <c r="Q12" s="12"/>
      <c r="R12" s="12"/>
      <c r="S12" s="26"/>
      <c r="T12" s="30"/>
    </row>
    <row r="13" spans="2:20" x14ac:dyDescent="0.25">
      <c r="B13" s="47">
        <v>7</v>
      </c>
      <c r="C13" s="48" t="s">
        <v>75</v>
      </c>
      <c r="D13" s="49">
        <v>8</v>
      </c>
      <c r="E13" s="49" t="s">
        <v>36</v>
      </c>
      <c r="F13" s="49">
        <v>214</v>
      </c>
      <c r="G13" s="51">
        <v>15619.8</v>
      </c>
      <c r="H13" s="52">
        <v>10842.42</v>
      </c>
      <c r="I13" s="51"/>
      <c r="J13" s="55">
        <v>130</v>
      </c>
      <c r="K13" s="54">
        <v>45017</v>
      </c>
      <c r="L13" s="39"/>
      <c r="M13" s="23"/>
      <c r="N13" s="11"/>
      <c r="O13" s="12"/>
      <c r="P13" s="12"/>
      <c r="Q13" s="12"/>
      <c r="R13" s="12"/>
      <c r="S13" s="26"/>
      <c r="T13" s="30"/>
    </row>
    <row r="14" spans="2:20" x14ac:dyDescent="0.25">
      <c r="B14" s="47">
        <v>8</v>
      </c>
      <c r="C14" s="48" t="s">
        <v>28</v>
      </c>
      <c r="D14" s="49">
        <v>7</v>
      </c>
      <c r="E14" s="49">
        <v>4</v>
      </c>
      <c r="F14" s="49">
        <v>169</v>
      </c>
      <c r="G14" s="51">
        <v>9315.81</v>
      </c>
      <c r="H14" s="52">
        <v>7934.9699999999993</v>
      </c>
      <c r="I14" s="52"/>
      <c r="J14" s="53"/>
      <c r="K14" s="54">
        <v>45017</v>
      </c>
      <c r="L14" s="39" t="s">
        <v>29</v>
      </c>
      <c r="M14" s="23">
        <v>44985</v>
      </c>
      <c r="N14" s="11">
        <v>44986</v>
      </c>
      <c r="O14" s="12">
        <v>45001</v>
      </c>
      <c r="P14" s="12">
        <v>45459</v>
      </c>
      <c r="Q14" s="12">
        <v>45474</v>
      </c>
      <c r="R14" s="12">
        <v>45495</v>
      </c>
      <c r="S14" s="26" t="s">
        <v>30</v>
      </c>
      <c r="T14" s="30" t="s">
        <v>50</v>
      </c>
    </row>
    <row r="15" spans="2:20" x14ac:dyDescent="0.25">
      <c r="B15" s="47">
        <v>9</v>
      </c>
      <c r="C15" s="48" t="s">
        <v>31</v>
      </c>
      <c r="D15" s="49">
        <v>5</v>
      </c>
      <c r="E15" s="49">
        <v>4</v>
      </c>
      <c r="F15" s="49">
        <v>118</v>
      </c>
      <c r="G15" s="51">
        <v>6421.9400000000005</v>
      </c>
      <c r="H15" s="52">
        <v>5307.51</v>
      </c>
      <c r="I15" s="52"/>
      <c r="J15" s="53"/>
      <c r="K15" s="54">
        <v>45017</v>
      </c>
      <c r="L15" s="39" t="s">
        <v>29</v>
      </c>
      <c r="M15" s="23">
        <v>44985</v>
      </c>
      <c r="N15" s="11">
        <v>44986</v>
      </c>
      <c r="O15" s="12">
        <v>45001</v>
      </c>
      <c r="P15" s="12">
        <v>45459</v>
      </c>
      <c r="Q15" s="12">
        <v>45474</v>
      </c>
      <c r="R15" s="12">
        <v>45495</v>
      </c>
      <c r="S15" s="26" t="s">
        <v>30</v>
      </c>
      <c r="T15" s="30" t="s">
        <v>50</v>
      </c>
    </row>
    <row r="16" spans="2:20" x14ac:dyDescent="0.25">
      <c r="B16" s="47">
        <v>10</v>
      </c>
      <c r="C16" s="57" t="s">
        <v>45</v>
      </c>
      <c r="D16" s="49">
        <v>8</v>
      </c>
      <c r="E16" s="50">
        <v>24</v>
      </c>
      <c r="F16" s="49">
        <v>886</v>
      </c>
      <c r="G16" s="51">
        <f>H16*1.25</f>
        <v>58006.637499999997</v>
      </c>
      <c r="H16" s="52">
        <v>46405.31</v>
      </c>
      <c r="I16" s="52"/>
      <c r="J16" s="53"/>
      <c r="K16" s="54">
        <v>45047</v>
      </c>
      <c r="L16" s="39"/>
      <c r="M16" s="23"/>
      <c r="N16" s="11"/>
      <c r="O16" s="12"/>
      <c r="P16" s="12"/>
      <c r="Q16" s="12"/>
      <c r="R16" s="12"/>
      <c r="S16" s="26"/>
      <c r="T16" s="30"/>
    </row>
    <row r="17" spans="2:20" x14ac:dyDescent="0.25">
      <c r="B17" s="47">
        <v>11</v>
      </c>
      <c r="C17" s="48" t="s">
        <v>65</v>
      </c>
      <c r="D17" s="49"/>
      <c r="E17" s="49"/>
      <c r="F17" s="49">
        <v>144</v>
      </c>
      <c r="G17" s="51">
        <f>H17*1.25</f>
        <v>11451.875</v>
      </c>
      <c r="H17" s="52">
        <v>9161.5</v>
      </c>
      <c r="I17" s="52"/>
      <c r="J17" s="53">
        <v>57</v>
      </c>
      <c r="K17" s="54">
        <v>45047</v>
      </c>
      <c r="L17" s="39"/>
      <c r="M17" s="23"/>
      <c r="N17" s="11"/>
      <c r="O17" s="12"/>
      <c r="P17" s="12"/>
      <c r="Q17" s="12"/>
      <c r="R17" s="12"/>
      <c r="S17" s="26"/>
      <c r="T17" s="30"/>
    </row>
    <row r="18" spans="2:20" x14ac:dyDescent="0.25">
      <c r="B18" s="47">
        <v>12</v>
      </c>
      <c r="C18" s="48" t="s">
        <v>66</v>
      </c>
      <c r="D18" s="49"/>
      <c r="E18" s="49"/>
      <c r="F18" s="49">
        <v>16</v>
      </c>
      <c r="G18" s="51">
        <f>H18*1.25</f>
        <v>1537.9999999999998</v>
      </c>
      <c r="H18" s="52">
        <v>1230.3999999999999</v>
      </c>
      <c r="I18" s="52"/>
      <c r="J18" s="53"/>
      <c r="K18" s="54">
        <v>45047</v>
      </c>
      <c r="L18" s="39"/>
      <c r="M18" s="23"/>
      <c r="N18" s="11"/>
      <c r="O18" s="12"/>
      <c r="P18" s="12"/>
      <c r="Q18" s="12"/>
      <c r="R18" s="12"/>
      <c r="S18" s="26"/>
      <c r="T18" s="30"/>
    </row>
    <row r="19" spans="2:20" x14ac:dyDescent="0.25">
      <c r="B19" s="47">
        <v>13</v>
      </c>
      <c r="C19" s="48" t="s">
        <v>67</v>
      </c>
      <c r="D19" s="49"/>
      <c r="E19" s="49"/>
      <c r="F19" s="49">
        <v>113</v>
      </c>
      <c r="G19" s="51">
        <f>H19*1.25</f>
        <v>7498.6250000000009</v>
      </c>
      <c r="H19" s="52">
        <v>5998.9000000000005</v>
      </c>
      <c r="I19" s="52"/>
      <c r="J19" s="53"/>
      <c r="K19" s="54">
        <v>45047</v>
      </c>
      <c r="L19" s="39"/>
      <c r="M19" s="23"/>
      <c r="N19" s="11"/>
      <c r="O19" s="12"/>
      <c r="P19" s="12"/>
      <c r="Q19" s="12"/>
      <c r="R19" s="12"/>
      <c r="S19" s="26"/>
      <c r="T19" s="30"/>
    </row>
    <row r="20" spans="2:20" x14ac:dyDescent="0.25">
      <c r="B20" s="47">
        <v>14</v>
      </c>
      <c r="C20" s="48" t="s">
        <v>68</v>
      </c>
      <c r="D20" s="49"/>
      <c r="E20" s="49"/>
      <c r="F20" s="49">
        <v>304</v>
      </c>
      <c r="G20" s="51">
        <f>H20*1.25</f>
        <v>18814.25</v>
      </c>
      <c r="H20" s="52">
        <v>15051.400000000001</v>
      </c>
      <c r="I20" s="52"/>
      <c r="J20" s="53">
        <v>197</v>
      </c>
      <c r="K20" s="54">
        <v>45047</v>
      </c>
      <c r="L20" s="39"/>
      <c r="M20" s="23"/>
      <c r="N20" s="11"/>
      <c r="O20" s="12"/>
      <c r="P20" s="12"/>
      <c r="Q20" s="12"/>
      <c r="R20" s="12"/>
      <c r="S20" s="26"/>
      <c r="T20" s="30"/>
    </row>
    <row r="21" spans="2:20" x14ac:dyDescent="0.25">
      <c r="B21" s="47">
        <v>15</v>
      </c>
      <c r="C21" s="48" t="s">
        <v>55</v>
      </c>
      <c r="D21" s="49">
        <v>6</v>
      </c>
      <c r="E21" s="49">
        <v>4</v>
      </c>
      <c r="F21" s="49">
        <v>171</v>
      </c>
      <c r="G21" s="51">
        <v>15543.37</v>
      </c>
      <c r="H21" s="52">
        <v>9868.36</v>
      </c>
      <c r="I21" s="52"/>
      <c r="J21" s="53"/>
      <c r="K21" s="54">
        <v>45078</v>
      </c>
      <c r="L21" s="39" t="s">
        <v>32</v>
      </c>
      <c r="M21" s="23">
        <v>44985</v>
      </c>
      <c r="N21" s="11">
        <v>44986</v>
      </c>
      <c r="O21" s="12">
        <v>45001</v>
      </c>
      <c r="P21" s="12">
        <v>45459</v>
      </c>
      <c r="Q21" s="12">
        <v>45474</v>
      </c>
      <c r="R21" s="12">
        <v>45495</v>
      </c>
      <c r="S21" s="26" t="s">
        <v>30</v>
      </c>
      <c r="T21" s="30" t="s">
        <v>51</v>
      </c>
    </row>
    <row r="22" spans="2:20" x14ac:dyDescent="0.25">
      <c r="B22" s="47">
        <v>16</v>
      </c>
      <c r="C22" s="48" t="s">
        <v>56</v>
      </c>
      <c r="D22" s="49">
        <v>6</v>
      </c>
      <c r="E22" s="49">
        <v>4</v>
      </c>
      <c r="F22" s="49">
        <v>171</v>
      </c>
      <c r="G22" s="51">
        <v>15543.37</v>
      </c>
      <c r="H22" s="52">
        <v>9868.36</v>
      </c>
      <c r="I22" s="52"/>
      <c r="J22" s="53"/>
      <c r="K22" s="54">
        <v>45078</v>
      </c>
      <c r="L22" s="39" t="s">
        <v>32</v>
      </c>
      <c r="M22" s="23">
        <v>44985</v>
      </c>
      <c r="N22" s="11">
        <v>44986</v>
      </c>
      <c r="O22" s="12">
        <v>45001</v>
      </c>
      <c r="P22" s="12">
        <v>45459</v>
      </c>
      <c r="Q22" s="12">
        <v>45474</v>
      </c>
      <c r="R22" s="12">
        <v>45495</v>
      </c>
      <c r="S22" s="26" t="s">
        <v>30</v>
      </c>
      <c r="T22" s="30" t="s">
        <v>51</v>
      </c>
    </row>
    <row r="23" spans="2:20" x14ac:dyDescent="0.25">
      <c r="B23" s="47">
        <v>17</v>
      </c>
      <c r="C23" s="48" t="s">
        <v>57</v>
      </c>
      <c r="D23" s="49">
        <v>1</v>
      </c>
      <c r="E23" s="49">
        <v>4</v>
      </c>
      <c r="F23" s="49">
        <v>27</v>
      </c>
      <c r="G23" s="51">
        <v>2760.94</v>
      </c>
      <c r="H23" s="52">
        <v>1752.75</v>
      </c>
      <c r="I23" s="52"/>
      <c r="J23" s="53"/>
      <c r="K23" s="54">
        <v>45078</v>
      </c>
      <c r="L23" s="39" t="s">
        <v>32</v>
      </c>
      <c r="M23" s="23">
        <v>44985</v>
      </c>
      <c r="N23" s="11">
        <v>44986</v>
      </c>
      <c r="O23" s="12">
        <v>45001</v>
      </c>
      <c r="P23" s="12">
        <v>45459</v>
      </c>
      <c r="Q23" s="12">
        <v>45474</v>
      </c>
      <c r="R23" s="12">
        <v>45495</v>
      </c>
      <c r="S23" s="26" t="s">
        <v>30</v>
      </c>
      <c r="T23" s="30" t="s">
        <v>51</v>
      </c>
    </row>
    <row r="24" spans="2:20" x14ac:dyDescent="0.25">
      <c r="B24" s="47">
        <v>18</v>
      </c>
      <c r="C24" s="48" t="s">
        <v>58</v>
      </c>
      <c r="D24" s="49" t="s">
        <v>33</v>
      </c>
      <c r="E24" s="49">
        <v>4</v>
      </c>
      <c r="F24" s="49">
        <v>27</v>
      </c>
      <c r="G24" s="51">
        <v>2760.94</v>
      </c>
      <c r="H24" s="52">
        <v>1752.75</v>
      </c>
      <c r="I24" s="52"/>
      <c r="J24" s="53"/>
      <c r="K24" s="54">
        <v>45078</v>
      </c>
      <c r="L24" s="39" t="s">
        <v>32</v>
      </c>
      <c r="M24" s="23">
        <v>44985</v>
      </c>
      <c r="N24" s="11">
        <v>44986</v>
      </c>
      <c r="O24" s="12">
        <v>45001</v>
      </c>
      <c r="P24" s="12">
        <v>45459</v>
      </c>
      <c r="Q24" s="12">
        <v>45474</v>
      </c>
      <c r="R24" s="12">
        <v>45495</v>
      </c>
      <c r="S24" s="26" t="s">
        <v>30</v>
      </c>
      <c r="T24" s="30" t="s">
        <v>51</v>
      </c>
    </row>
    <row r="25" spans="2:20" x14ac:dyDescent="0.25">
      <c r="B25" s="47">
        <v>19</v>
      </c>
      <c r="C25" s="48" t="s">
        <v>59</v>
      </c>
      <c r="D25" s="49" t="s">
        <v>33</v>
      </c>
      <c r="E25" s="49">
        <v>4</v>
      </c>
      <c r="F25" s="49">
        <v>27</v>
      </c>
      <c r="G25" s="51">
        <v>2760.94</v>
      </c>
      <c r="H25" s="52">
        <v>1752.75</v>
      </c>
      <c r="I25" s="52"/>
      <c r="J25" s="53"/>
      <c r="K25" s="54">
        <v>45078</v>
      </c>
      <c r="L25" s="39" t="s">
        <v>32</v>
      </c>
      <c r="M25" s="23">
        <v>44985</v>
      </c>
      <c r="N25" s="11">
        <v>44986</v>
      </c>
      <c r="O25" s="12">
        <v>45001</v>
      </c>
      <c r="P25" s="12">
        <v>45459</v>
      </c>
      <c r="Q25" s="12">
        <v>45474</v>
      </c>
      <c r="R25" s="12">
        <v>45495</v>
      </c>
      <c r="S25" s="26" t="s">
        <v>30</v>
      </c>
      <c r="T25" s="30" t="s">
        <v>51</v>
      </c>
    </row>
    <row r="26" spans="2:20" x14ac:dyDescent="0.25">
      <c r="B26" s="47">
        <v>20</v>
      </c>
      <c r="C26" s="48" t="s">
        <v>60</v>
      </c>
      <c r="D26" s="49">
        <v>1</v>
      </c>
      <c r="E26" s="49">
        <v>4</v>
      </c>
      <c r="F26" s="49">
        <v>19</v>
      </c>
      <c r="G26" s="51">
        <v>2627.67</v>
      </c>
      <c r="H26" s="52">
        <v>1706.85</v>
      </c>
      <c r="I26" s="52"/>
      <c r="J26" s="53"/>
      <c r="K26" s="54">
        <v>45078</v>
      </c>
      <c r="L26" s="39" t="s">
        <v>32</v>
      </c>
      <c r="M26" s="23">
        <v>44985</v>
      </c>
      <c r="N26" s="11">
        <v>44986</v>
      </c>
      <c r="O26" s="12">
        <v>45001</v>
      </c>
      <c r="P26" s="12">
        <v>45459</v>
      </c>
      <c r="Q26" s="12">
        <v>45474</v>
      </c>
      <c r="R26" s="12">
        <v>45495</v>
      </c>
      <c r="S26" s="26" t="s">
        <v>30</v>
      </c>
      <c r="T26" s="30" t="s">
        <v>51</v>
      </c>
    </row>
    <row r="27" spans="2:20" x14ac:dyDescent="0.25">
      <c r="B27" s="47">
        <v>21</v>
      </c>
      <c r="C27" s="48" t="s">
        <v>61</v>
      </c>
      <c r="D27" s="49" t="s">
        <v>34</v>
      </c>
      <c r="E27" s="49">
        <v>4</v>
      </c>
      <c r="F27" s="49">
        <v>128</v>
      </c>
      <c r="G27" s="51">
        <v>13889.65</v>
      </c>
      <c r="H27" s="52">
        <v>8759.7900000000009</v>
      </c>
      <c r="I27" s="52"/>
      <c r="J27" s="53"/>
      <c r="K27" s="54">
        <v>45078</v>
      </c>
      <c r="L27" s="39" t="s">
        <v>32</v>
      </c>
      <c r="M27" s="23">
        <v>44985</v>
      </c>
      <c r="N27" s="11">
        <v>44986</v>
      </c>
      <c r="O27" s="12">
        <v>45001</v>
      </c>
      <c r="P27" s="12">
        <v>45459</v>
      </c>
      <c r="Q27" s="12">
        <v>45474</v>
      </c>
      <c r="R27" s="12">
        <v>45495</v>
      </c>
      <c r="S27" s="26" t="s">
        <v>30</v>
      </c>
      <c r="T27" s="30" t="s">
        <v>51</v>
      </c>
    </row>
    <row r="28" spans="2:20" x14ac:dyDescent="0.25">
      <c r="B28" s="47">
        <v>22</v>
      </c>
      <c r="C28" s="48" t="s">
        <v>62</v>
      </c>
      <c r="D28" s="49" t="s">
        <v>34</v>
      </c>
      <c r="E28" s="49">
        <v>4</v>
      </c>
      <c r="F28" s="49">
        <v>171</v>
      </c>
      <c r="G28" s="51">
        <v>15543.37</v>
      </c>
      <c r="H28" s="52">
        <v>9868.36</v>
      </c>
      <c r="I28" s="52"/>
      <c r="J28" s="53"/>
      <c r="K28" s="54">
        <v>45078</v>
      </c>
      <c r="L28" s="39" t="s">
        <v>32</v>
      </c>
      <c r="M28" s="23">
        <v>44985</v>
      </c>
      <c r="N28" s="11">
        <v>44986</v>
      </c>
      <c r="O28" s="12">
        <v>45001</v>
      </c>
      <c r="P28" s="12">
        <v>45459</v>
      </c>
      <c r="Q28" s="12">
        <v>45474</v>
      </c>
      <c r="R28" s="12">
        <v>45495</v>
      </c>
      <c r="S28" s="26" t="s">
        <v>30</v>
      </c>
      <c r="T28" s="30" t="s">
        <v>51</v>
      </c>
    </row>
    <row r="29" spans="2:20" x14ac:dyDescent="0.25">
      <c r="B29" s="47">
        <v>23</v>
      </c>
      <c r="C29" s="48" t="s">
        <v>63</v>
      </c>
      <c r="D29" s="49" t="s">
        <v>33</v>
      </c>
      <c r="E29" s="49">
        <v>4</v>
      </c>
      <c r="F29" s="49">
        <v>27</v>
      </c>
      <c r="G29" s="51">
        <v>2760.94</v>
      </c>
      <c r="H29" s="52">
        <v>1752.75</v>
      </c>
      <c r="I29" s="52"/>
      <c r="J29" s="53"/>
      <c r="K29" s="54">
        <v>45078</v>
      </c>
      <c r="L29" s="39" t="s">
        <v>32</v>
      </c>
      <c r="M29" s="23">
        <v>44985</v>
      </c>
      <c r="N29" s="11">
        <v>44986</v>
      </c>
      <c r="O29" s="12">
        <v>45001</v>
      </c>
      <c r="P29" s="12">
        <v>45459</v>
      </c>
      <c r="Q29" s="12">
        <v>45474</v>
      </c>
      <c r="R29" s="12">
        <v>45495</v>
      </c>
      <c r="S29" s="26" t="s">
        <v>30</v>
      </c>
      <c r="T29" s="30" t="s">
        <v>51</v>
      </c>
    </row>
    <row r="30" spans="2:20" x14ac:dyDescent="0.25">
      <c r="B30" s="47">
        <v>24</v>
      </c>
      <c r="C30" s="48" t="s">
        <v>64</v>
      </c>
      <c r="D30" s="49">
        <v>1</v>
      </c>
      <c r="E30" s="49">
        <v>4</v>
      </c>
      <c r="F30" s="49">
        <v>27</v>
      </c>
      <c r="G30" s="51">
        <v>2760.94</v>
      </c>
      <c r="H30" s="52">
        <v>1752.75</v>
      </c>
      <c r="I30" s="52"/>
      <c r="J30" s="53"/>
      <c r="K30" s="54">
        <v>45078</v>
      </c>
      <c r="L30" s="39" t="s">
        <v>32</v>
      </c>
      <c r="M30" s="23">
        <v>44985</v>
      </c>
      <c r="N30" s="11">
        <v>44986</v>
      </c>
      <c r="O30" s="12">
        <v>45001</v>
      </c>
      <c r="P30" s="12">
        <v>45459</v>
      </c>
      <c r="Q30" s="12">
        <v>45474</v>
      </c>
      <c r="R30" s="12">
        <v>45495</v>
      </c>
      <c r="S30" s="26" t="s">
        <v>30</v>
      </c>
      <c r="T30" s="30" t="s">
        <v>51</v>
      </c>
    </row>
    <row r="31" spans="2:20" x14ac:dyDescent="0.25">
      <c r="B31" s="47">
        <v>25</v>
      </c>
      <c r="C31" s="57" t="s">
        <v>42</v>
      </c>
      <c r="D31" s="49">
        <v>2</v>
      </c>
      <c r="E31" s="50" t="s">
        <v>43</v>
      </c>
      <c r="F31" s="49">
        <v>115</v>
      </c>
      <c r="G31" s="51">
        <f>H31*1.25</f>
        <v>7627.7375000000011</v>
      </c>
      <c r="H31" s="52">
        <v>6102.1900000000005</v>
      </c>
      <c r="I31" s="52"/>
      <c r="J31" s="53"/>
      <c r="K31" s="54">
        <v>45078</v>
      </c>
      <c r="L31" s="39" t="s">
        <v>25</v>
      </c>
      <c r="M31" s="23">
        <v>44985</v>
      </c>
      <c r="N31" s="11">
        <v>45047</v>
      </c>
      <c r="O31" s="12">
        <v>45062</v>
      </c>
      <c r="P31" s="12">
        <v>45643</v>
      </c>
      <c r="Q31" s="12">
        <v>45658</v>
      </c>
      <c r="R31" s="12">
        <v>45679</v>
      </c>
      <c r="S31" s="26" t="s">
        <v>38</v>
      </c>
      <c r="T31" s="30" t="s">
        <v>52</v>
      </c>
    </row>
    <row r="32" spans="2:20" x14ac:dyDescent="0.25">
      <c r="B32" s="47">
        <v>26</v>
      </c>
      <c r="C32" s="48" t="s">
        <v>76</v>
      </c>
      <c r="D32" s="49">
        <v>6</v>
      </c>
      <c r="E32" s="49">
        <v>7</v>
      </c>
      <c r="F32" s="49">
        <v>252</v>
      </c>
      <c r="G32" s="51">
        <v>15301.2</v>
      </c>
      <c r="H32" s="52">
        <v>11390.46</v>
      </c>
      <c r="I32" s="52"/>
      <c r="J32" s="53"/>
      <c r="K32" s="54">
        <v>45078</v>
      </c>
      <c r="L32" s="39" t="s">
        <v>37</v>
      </c>
      <c r="M32" s="23">
        <v>45015</v>
      </c>
      <c r="N32" s="11">
        <v>45122</v>
      </c>
      <c r="O32" s="12">
        <v>45137</v>
      </c>
      <c r="P32" s="12">
        <v>45535</v>
      </c>
      <c r="Q32" s="12">
        <v>45550</v>
      </c>
      <c r="R32" s="12">
        <v>45571</v>
      </c>
      <c r="S32" s="26" t="s">
        <v>38</v>
      </c>
      <c r="T32" s="30" t="s">
        <v>52</v>
      </c>
    </row>
    <row r="33" spans="2:21" x14ac:dyDescent="0.25">
      <c r="B33" s="47">
        <v>27</v>
      </c>
      <c r="C33" s="48" t="s">
        <v>77</v>
      </c>
      <c r="D33" s="49">
        <v>7</v>
      </c>
      <c r="E33" s="49">
        <v>7</v>
      </c>
      <c r="F33" s="49">
        <v>210</v>
      </c>
      <c r="G33" s="51">
        <v>13679.19</v>
      </c>
      <c r="H33" s="52">
        <v>9876.67</v>
      </c>
      <c r="I33" s="52"/>
      <c r="J33" s="53"/>
      <c r="K33" s="54">
        <v>45078</v>
      </c>
      <c r="L33" s="39" t="s">
        <v>37</v>
      </c>
      <c r="M33" s="23">
        <v>45015</v>
      </c>
      <c r="N33" s="11">
        <v>45122</v>
      </c>
      <c r="O33" s="12">
        <v>45137</v>
      </c>
      <c r="P33" s="12">
        <v>45535</v>
      </c>
      <c r="Q33" s="12">
        <v>45550</v>
      </c>
      <c r="R33" s="12">
        <v>45571</v>
      </c>
      <c r="S33" s="26" t="s">
        <v>38</v>
      </c>
      <c r="T33" s="30" t="s">
        <v>52</v>
      </c>
    </row>
    <row r="34" spans="2:21" x14ac:dyDescent="0.25">
      <c r="B34" s="47">
        <v>28</v>
      </c>
      <c r="C34" s="48" t="s">
        <v>78</v>
      </c>
      <c r="D34" s="49">
        <v>15</v>
      </c>
      <c r="E34" s="49">
        <v>10</v>
      </c>
      <c r="F34" s="49">
        <v>502</v>
      </c>
      <c r="G34" s="51">
        <v>40122.26</v>
      </c>
      <c r="H34" s="52">
        <v>29042.5</v>
      </c>
      <c r="I34" s="52"/>
      <c r="J34" s="53">
        <v>190</v>
      </c>
      <c r="K34" s="54">
        <v>45108</v>
      </c>
      <c r="L34" s="39" t="s">
        <v>25</v>
      </c>
      <c r="M34" s="23">
        <v>45046</v>
      </c>
      <c r="N34" s="11">
        <v>45139</v>
      </c>
      <c r="O34" s="12">
        <v>45154</v>
      </c>
      <c r="P34" s="12">
        <v>45824</v>
      </c>
      <c r="Q34" s="12">
        <v>45839</v>
      </c>
      <c r="R34" s="12">
        <v>45860</v>
      </c>
      <c r="S34" s="26" t="s">
        <v>27</v>
      </c>
      <c r="T34" s="30" t="s">
        <v>48</v>
      </c>
    </row>
    <row r="35" spans="2:21" x14ac:dyDescent="0.25">
      <c r="B35" s="47">
        <v>29</v>
      </c>
      <c r="C35" s="48" t="s">
        <v>79</v>
      </c>
      <c r="D35" s="49">
        <v>10</v>
      </c>
      <c r="E35" s="49">
        <v>10</v>
      </c>
      <c r="F35" s="49">
        <v>470</v>
      </c>
      <c r="G35" s="51">
        <v>29540.749999999996</v>
      </c>
      <c r="H35" s="52">
        <v>23632.6</v>
      </c>
      <c r="I35" s="52"/>
      <c r="J35" s="55"/>
      <c r="K35" s="54">
        <v>45170</v>
      </c>
      <c r="L35" s="39" t="s">
        <v>41</v>
      </c>
      <c r="M35" s="23">
        <v>45138</v>
      </c>
      <c r="N35" s="11">
        <v>45231</v>
      </c>
      <c r="O35" s="12">
        <v>45246</v>
      </c>
      <c r="P35" s="12">
        <v>45824</v>
      </c>
      <c r="Q35" s="12">
        <v>45839</v>
      </c>
      <c r="R35" s="12">
        <v>45860</v>
      </c>
      <c r="S35" s="26" t="s">
        <v>30</v>
      </c>
      <c r="T35" s="30" t="s">
        <v>53</v>
      </c>
      <c r="U35" s="36"/>
    </row>
    <row r="36" spans="2:21" ht="15.75" thickBot="1" x14ac:dyDescent="0.3">
      <c r="B36" s="47">
        <v>30</v>
      </c>
      <c r="C36" s="58" t="s">
        <v>44</v>
      </c>
      <c r="D36" s="59">
        <v>28</v>
      </c>
      <c r="E36" s="59">
        <v>5</v>
      </c>
      <c r="F36" s="59"/>
      <c r="G36" s="60">
        <v>52455</v>
      </c>
      <c r="H36" s="61">
        <v>29900</v>
      </c>
      <c r="I36" s="61">
        <v>18170</v>
      </c>
      <c r="J36" s="62">
        <v>340</v>
      </c>
      <c r="K36" s="63">
        <v>45231</v>
      </c>
      <c r="L36" s="40" t="s">
        <v>26</v>
      </c>
      <c r="M36" s="31">
        <v>45168</v>
      </c>
      <c r="N36" s="32">
        <v>45261</v>
      </c>
      <c r="O36" s="33">
        <v>45276</v>
      </c>
      <c r="P36" s="33">
        <v>45794</v>
      </c>
      <c r="Q36" s="33">
        <v>45809</v>
      </c>
      <c r="R36" s="33">
        <v>45830</v>
      </c>
      <c r="S36" s="34" t="s">
        <v>24</v>
      </c>
      <c r="T36" s="35" t="s">
        <v>49</v>
      </c>
    </row>
    <row r="37" spans="2:21" ht="15.75" thickBot="1" x14ac:dyDescent="0.3">
      <c r="B37" s="22"/>
      <c r="C37" s="13"/>
      <c r="D37" s="14"/>
      <c r="E37" s="14"/>
      <c r="F37" s="14"/>
      <c r="G37" s="41">
        <f>SUM(G7:G36)</f>
        <v>504662.25500000006</v>
      </c>
      <c r="H37" s="42">
        <f>SUM(H7:H36)</f>
        <v>315585.93999999994</v>
      </c>
      <c r="I37" s="15"/>
      <c r="J37" s="16"/>
      <c r="K37" s="37"/>
      <c r="L37" s="17"/>
      <c r="M37" s="18"/>
      <c r="N37" s="19"/>
      <c r="O37" s="20"/>
      <c r="P37" s="20"/>
      <c r="Q37" s="20"/>
      <c r="R37" s="20"/>
      <c r="S37" s="22"/>
    </row>
  </sheetData>
  <autoFilter ref="C6:S37" xr:uid="{00000000-0009-0000-0000-000001000000}"/>
  <conditionalFormatting sqref="C35">
    <cfRule type="duplicateValues" dxfId="1" priority="1"/>
  </conditionalFormatting>
  <conditionalFormatting sqref="C36:C37 C7:C34">
    <cfRule type="duplicateValues" dxfId="0" priority="6"/>
  </conditionalFormatting>
  <pageMargins left="0.11811023622047245" right="0.11811023622047245" top="0.15748031496062992" bottom="0.15748031496062992" header="0.11811023622047245" footer="0.11811023622047245"/>
  <pageSetup paperSize="9" scale="70" orientation="landscape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по Менеджерам с потребност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Артём</dc:creator>
  <cp:lastModifiedBy>Артём</cp:lastModifiedBy>
  <cp:lastPrinted>2023-01-10T07:56:42Z</cp:lastPrinted>
  <dcterms:created xsi:type="dcterms:W3CDTF">2023-01-09T17:45:50Z</dcterms:created>
  <dcterms:modified xsi:type="dcterms:W3CDTF">2023-04-11T06:42:02Z</dcterms:modified>
</cp:coreProperties>
</file>